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vmlDrawing1.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 Электромонтаж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/>
  </authors>
  <commentList>
    <comment ref="F6" authorId="0">
      <text>
        <r>
          <rPr>
            <b val="true"/>
            <sz val="9"/>
            <color rgb="FF000000"/>
            <rFont val="Tahoma"/>
            <family val="2"/>
            <charset val="204"/>
          </rPr>
          <t xml:space="preserve">Коэффициент Транспортные расходы, Накладные расходы
</t>
        </r>
      </text>
    </comment>
  </commentList>
</comments>
</file>

<file path=xl/sharedStrings.xml><?xml version="1.0" encoding="utf-8"?>
<sst xmlns="http://schemas.openxmlformats.org/spreadsheetml/2006/main" count="109" uniqueCount="70">
  <si>
    <t xml:space="preserve">Приложение №1  к договору №        от                    2020г.</t>
  </si>
  <si>
    <t xml:space="preserve"> ООО "СибирьСтрой"</t>
  </si>
  <si>
    <t xml:space="preserve">Сметный расчет  №2</t>
  </si>
  <si>
    <t xml:space="preserve">на электромонтажные работы</t>
  </si>
  <si>
    <t xml:space="preserve">Наименование</t>
  </si>
  <si>
    <t xml:space="preserve">Ед.изм.</t>
  </si>
  <si>
    <t xml:space="preserve">Кол-во</t>
  </si>
  <si>
    <t xml:space="preserve">Цена</t>
  </si>
  <si>
    <r>
      <rPr>
        <b val="true"/>
        <sz val="10"/>
        <color rgb="FF000000"/>
        <rFont val="Calibri"/>
        <family val="2"/>
        <charset val="204"/>
      </rPr>
      <t xml:space="preserve">Ктр, нр </t>
    </r>
    <r>
      <rPr>
        <sz val="10"/>
        <color rgb="FF000000"/>
        <rFont val="Calibri"/>
        <family val="2"/>
        <charset val="204"/>
      </rPr>
      <t xml:space="preserve">(0,05)</t>
    </r>
  </si>
  <si>
    <t xml:space="preserve">Стоимость</t>
  </si>
  <si>
    <t xml:space="preserve">1</t>
  </si>
  <si>
    <t xml:space="preserve">Материалы (стоимость, руб):</t>
  </si>
  <si>
    <t xml:space="preserve">Кабель NYM 3*1,5 (для освещения)</t>
  </si>
  <si>
    <t xml:space="preserve">м</t>
  </si>
  <si>
    <t xml:space="preserve">Патрон для лампы, лампочка </t>
  </si>
  <si>
    <t xml:space="preserve">шт</t>
  </si>
  <si>
    <t xml:space="preserve">Выключатель одноклавишный с подсветкой</t>
  </si>
  <si>
    <t xml:space="preserve">Кабель NYM 3*2,5 (для розеток)</t>
  </si>
  <si>
    <r>
      <rPr>
        <sz val="11"/>
        <color rgb="FF000000"/>
        <rFont val="Calibri"/>
        <family val="2"/>
        <charset val="1"/>
      </rPr>
      <t xml:space="preserve">Розетка двойная встраиваемая</t>
    </r>
    <r>
      <rPr>
        <sz val="10"/>
        <color rgb="FF000000"/>
        <rFont val="Calibri"/>
        <family val="2"/>
        <charset val="204"/>
      </rPr>
      <t xml:space="preserve"> Lexman Виктория с заземлением, цвет бежевый</t>
    </r>
  </si>
  <si>
    <t xml:space="preserve">Подрозетник IEK для твердых стен 68х45 мм </t>
  </si>
  <si>
    <r>
      <rPr>
        <sz val="11"/>
        <color rgb="FF000000"/>
        <rFont val="Calibri"/>
        <family val="2"/>
        <charset val="1"/>
      </rPr>
      <t xml:space="preserve">Кабель NYM 3*2,5 </t>
    </r>
    <r>
      <rPr>
        <sz val="10"/>
        <color rgb="FF000000"/>
        <rFont val="Calibri"/>
        <family val="2"/>
        <charset val="204"/>
      </rPr>
      <t xml:space="preserve">(для конвектор. отопления)</t>
    </r>
  </si>
  <si>
    <r>
      <rPr>
        <sz val="11"/>
        <color rgb="FF000000"/>
        <rFont val="Calibri"/>
        <family val="2"/>
        <charset val="1"/>
      </rPr>
      <t xml:space="preserve">Конвектор электрический </t>
    </r>
    <r>
      <rPr>
        <sz val="10"/>
        <color rgb="FF000000"/>
        <rFont val="Calibri"/>
        <family val="2"/>
        <charset val="204"/>
      </rPr>
      <t xml:space="preserve">напольный Equation LM/EQBM-1000 с механич.термостатом, 1000 Вт</t>
    </r>
  </si>
  <si>
    <t xml:space="preserve">Кабель NYM 3*2,5 (для "теплого пола")</t>
  </si>
  <si>
    <t xml:space="preserve">Универсальный теплый пол HEAT-PLUS APN-410 инфракрасн. типа, карбон, влагостойкая</t>
  </si>
  <si>
    <t xml:space="preserve">м2</t>
  </si>
  <si>
    <t xml:space="preserve">Терморегулятор с двумя термодатчиками (встроенным в пол и датчиком температуры воздуха)ТР I-Warm 710</t>
  </si>
  <si>
    <t xml:space="preserve">Кабель NYM 3*4,0 (для эл. печи)</t>
  </si>
  <si>
    <t xml:space="preserve">Разъем TDM SQ1812-0003 для электроплиты</t>
  </si>
  <si>
    <t xml:space="preserve">Кабель NYM 3*4,0 (для водонагревателя)</t>
  </si>
  <si>
    <t xml:space="preserve">Кабель заземляющий ПВ-3, 10 кв.мм. </t>
  </si>
  <si>
    <t xml:space="preserve">Комплект заземления EZ – 6 (6 метров, 14 мм, 4 х 1500 мм) без насадки SDS-max 90011 EZETEK</t>
  </si>
  <si>
    <t xml:space="preserve">компл.</t>
  </si>
  <si>
    <t xml:space="preserve">Устр-во защитного отключения УЗО ВД1-63 IEK Home 2 полюса 25 А</t>
  </si>
  <si>
    <t xml:space="preserve">Тройник с муфтой (сальником) для греющего кабеля</t>
  </si>
  <si>
    <t xml:space="preserve">Кабель телевизионный SAT 703 Гост уличный </t>
  </si>
  <si>
    <t xml:space="preserve">Щит распределительный Schneider Electric ЩРН-П-24, 2x12 модулей</t>
  </si>
  <si>
    <t xml:space="preserve">Счётчик электроэнергии Нева МТ 124 ASO 5(60)А, однофазный</t>
  </si>
  <si>
    <t xml:space="preserve">Автомат 16А (для освещения)</t>
  </si>
  <si>
    <t xml:space="preserve">Автомат 25А (для розеток)</t>
  </si>
  <si>
    <t xml:space="preserve">Автомат 32А (ввод)</t>
  </si>
  <si>
    <r>
      <rPr>
        <sz val="11"/>
        <color rgb="FF000000"/>
        <rFont val="Calibri"/>
        <family val="2"/>
        <charset val="1"/>
      </rPr>
      <t xml:space="preserve">Кабель-канал, </t>
    </r>
    <r>
      <rPr>
        <sz val="10"/>
        <color rgb="FF000000"/>
        <rFont val="Calibri"/>
        <family val="2"/>
        <charset val="204"/>
      </rPr>
      <t xml:space="preserve">цвет "сосна / под дерево" (1п.м.)</t>
    </r>
  </si>
  <si>
    <t xml:space="preserve">Коробка распределительная Экопласт 85х85х40 мм цвет серый, IP44</t>
  </si>
  <si>
    <t xml:space="preserve">Крепеж, расходные материалы</t>
  </si>
  <si>
    <t xml:space="preserve">Всего по разделу Материалы:</t>
  </si>
  <si>
    <t xml:space="preserve">2</t>
  </si>
  <si>
    <t xml:space="preserve">Монтажные Работы:</t>
  </si>
  <si>
    <t xml:space="preserve">Штробление деревянных стен без пыли</t>
  </si>
  <si>
    <t xml:space="preserve">м.п.</t>
  </si>
  <si>
    <t xml:space="preserve">Сверление отверстий под розетку\выключатель</t>
  </si>
  <si>
    <t xml:space="preserve">Прокладка кабель-канала</t>
  </si>
  <si>
    <t xml:space="preserve">Прокладка кабеля в кабель-канале</t>
  </si>
  <si>
    <t xml:space="preserve">Прокладка кабеля </t>
  </si>
  <si>
    <t xml:space="preserve">Установка и коммутация распределительной коробки </t>
  </si>
  <si>
    <t xml:space="preserve">Сквозное сверление стены</t>
  </si>
  <si>
    <t xml:space="preserve">Установка розеток,выключателей в готовое отверстие</t>
  </si>
  <si>
    <t xml:space="preserve">Устройство "Теплого пола"</t>
  </si>
  <si>
    <t xml:space="preserve">чел/час</t>
  </si>
  <si>
    <t xml:space="preserve">Установка терморегулятора "телпого пола"</t>
  </si>
  <si>
    <t xml:space="preserve">Устройство "Заземления"</t>
  </si>
  <si>
    <t xml:space="preserve">Подключение греющего кабеля в системе водоснабжения</t>
  </si>
  <si>
    <t xml:space="preserve">Установка и подключение светильника</t>
  </si>
  <si>
    <t xml:space="preserve">Всего по разделу:</t>
  </si>
  <si>
    <t xml:space="preserve">3</t>
  </si>
  <si>
    <t xml:space="preserve">Пусконаладочные работы</t>
  </si>
  <si>
    <t xml:space="preserve">Установка и подключение щита распределительного</t>
  </si>
  <si>
    <t xml:space="preserve">Запуск, настройка, проверка, отладка работы всех систем, контрольные измерения.</t>
  </si>
  <si>
    <t xml:space="preserve">4</t>
  </si>
  <si>
    <t xml:space="preserve">Прочие работы</t>
  </si>
  <si>
    <t xml:space="preserve">Проектные работы</t>
  </si>
  <si>
    <t xml:space="preserve">ИТОГО по смете: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</si>
</sst>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4"/>
      <color rgb="FF000000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name val="Calibri"/>
      <family val="2"/>
      <charset val="204"/>
    </font>
    <font>
      <b val="true"/>
      <sz val="11"/>
      <name val="Calibri"/>
      <family val="2"/>
      <charset val="204"/>
    </font>
    <font>
      <b val="true"/>
      <sz val="9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4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9" activeCellId="0" sqref="E59"/>
    </sheetView>
  </sheetViews>
  <sheetFormatPr defaultRowHeight="15" outlineLevelRow="0" outlineLevelCol="0"/>
  <cols>
    <col collapsed="false" customWidth="true" hidden="false" outlineLevel="0" max="1" min="1" style="0" width="5.28"/>
    <col collapsed="false" customWidth="true" hidden="false" outlineLevel="0" max="2" min="2" style="0" width="42.29"/>
    <col collapsed="false" customWidth="true" hidden="false" outlineLevel="0" max="3" min="3" style="0" width="7.71"/>
    <col collapsed="false" customWidth="true" hidden="false" outlineLevel="0" max="4" min="4" style="0" width="12.71"/>
    <col collapsed="false" customWidth="true" hidden="false" outlineLevel="0" max="5" min="5" style="0" width="13.02"/>
    <col collapsed="false" customWidth="true" hidden="false" outlineLevel="0" max="6" min="6" style="0" width="11.57"/>
    <col collapsed="false" customWidth="true" hidden="false" outlineLevel="0" max="7" min="7" style="0" width="12.71"/>
    <col collapsed="false" customWidth="true" hidden="false" outlineLevel="0" max="1025" min="8" style="0" width="8.67"/>
  </cols>
  <sheetData>
    <row r="1" customFormat="false" ht="15" hidden="false" customHeight="false" outlineLevel="0" collapsed="false">
      <c r="C1" s="1" t="s">
        <v>0</v>
      </c>
    </row>
    <row r="2" customFormat="false" ht="15.75" hidden="false" customHeight="false" outlineLevel="0" collapsed="false">
      <c r="A2" s="2" t="s">
        <v>1</v>
      </c>
      <c r="B2" s="2"/>
      <c r="G2" s="3"/>
    </row>
    <row r="3" customFormat="false" ht="18.75" hidden="false" customHeight="false" outlineLevel="0" collapsed="false">
      <c r="A3" s="4" t="s">
        <v>2</v>
      </c>
      <c r="B3" s="4"/>
      <c r="C3" s="4"/>
      <c r="D3" s="4"/>
      <c r="E3" s="4"/>
      <c r="F3" s="4"/>
      <c r="G3" s="4"/>
    </row>
    <row r="4" customFormat="false" ht="18.75" hidden="false" customHeight="false" outlineLevel="0" collapsed="false">
      <c r="A4" s="4" t="s">
        <v>3</v>
      </c>
      <c r="B4" s="4"/>
      <c r="C4" s="4"/>
      <c r="D4" s="4"/>
      <c r="E4" s="4"/>
      <c r="F4" s="4"/>
      <c r="G4" s="4"/>
    </row>
    <row r="6" customFormat="false" ht="15" hidden="false" customHeight="false" outlineLevel="0" collapsed="false">
      <c r="A6" s="5"/>
      <c r="B6" s="5" t="s">
        <v>4</v>
      </c>
      <c r="C6" s="6" t="s">
        <v>5</v>
      </c>
      <c r="D6" s="5" t="s">
        <v>6</v>
      </c>
      <c r="E6" s="5" t="s">
        <v>7</v>
      </c>
      <c r="F6" s="6" t="s">
        <v>8</v>
      </c>
      <c r="G6" s="5" t="s">
        <v>9</v>
      </c>
    </row>
    <row r="7" customFormat="false" ht="15" hidden="false" customHeight="false" outlineLevel="0" collapsed="false">
      <c r="A7" s="7" t="s">
        <v>10</v>
      </c>
      <c r="B7" s="8" t="s">
        <v>11</v>
      </c>
      <c r="C7" s="8"/>
      <c r="D7" s="8"/>
      <c r="E7" s="8"/>
      <c r="F7" s="8"/>
      <c r="G7" s="8"/>
    </row>
    <row r="8" customFormat="false" ht="15" hidden="false" customHeight="false" outlineLevel="0" collapsed="false">
      <c r="A8" s="9"/>
      <c r="B8" s="10" t="s">
        <v>12</v>
      </c>
      <c r="C8" s="11" t="s">
        <v>13</v>
      </c>
      <c r="D8" s="12" t="n">
        <v>60</v>
      </c>
      <c r="E8" s="13" t="n">
        <v>42</v>
      </c>
      <c r="F8" s="13" t="n">
        <f aca="false">D8*E8*0.05</f>
        <v>126</v>
      </c>
      <c r="G8" s="12" t="n">
        <f aca="false">D8*E8+F8</f>
        <v>2646</v>
      </c>
    </row>
    <row r="9" customFormat="false" ht="15" hidden="false" customHeight="false" outlineLevel="0" collapsed="false">
      <c r="A9" s="9"/>
      <c r="B9" s="10" t="s">
        <v>14</v>
      </c>
      <c r="C9" s="11" t="s">
        <v>15</v>
      </c>
      <c r="D9" s="12" t="n">
        <v>12</v>
      </c>
      <c r="E9" s="13" t="n">
        <v>105</v>
      </c>
      <c r="F9" s="13" t="n">
        <f aca="false">D9*E9*0.05</f>
        <v>63</v>
      </c>
      <c r="G9" s="12" t="n">
        <f aca="false">D9*E9+F9</f>
        <v>1323</v>
      </c>
    </row>
    <row r="10" customFormat="false" ht="18.75" hidden="false" customHeight="true" outlineLevel="0" collapsed="false">
      <c r="A10" s="9"/>
      <c r="B10" s="10" t="s">
        <v>16</v>
      </c>
      <c r="C10" s="11" t="s">
        <v>15</v>
      </c>
      <c r="D10" s="12" t="n">
        <v>12</v>
      </c>
      <c r="E10" s="13" t="n">
        <v>174</v>
      </c>
      <c r="F10" s="13" t="n">
        <f aca="false">D10*E10*0.05</f>
        <v>104.4</v>
      </c>
      <c r="G10" s="12" t="n">
        <f aca="false">D10*E10+F10</f>
        <v>2192.4</v>
      </c>
    </row>
    <row r="11" customFormat="false" ht="15" hidden="false" customHeight="false" outlineLevel="0" collapsed="false">
      <c r="A11" s="9"/>
      <c r="B11" s="10" t="s">
        <v>17</v>
      </c>
      <c r="C11" s="11" t="s">
        <v>13</v>
      </c>
      <c r="D11" s="12" t="n">
        <v>60</v>
      </c>
      <c r="E11" s="13" t="n">
        <v>64</v>
      </c>
      <c r="F11" s="13" t="n">
        <f aca="false">D11*E11*0.05</f>
        <v>192</v>
      </c>
      <c r="G11" s="12" t="n">
        <f aca="false">D11*E11+F11</f>
        <v>4032</v>
      </c>
    </row>
    <row r="12" customFormat="false" ht="28.5" hidden="false" customHeight="false" outlineLevel="0" collapsed="false">
      <c r="A12" s="9"/>
      <c r="B12" s="10" t="s">
        <v>18</v>
      </c>
      <c r="C12" s="11" t="s">
        <v>15</v>
      </c>
      <c r="D12" s="12" t="n">
        <v>12</v>
      </c>
      <c r="E12" s="13" t="n">
        <v>272</v>
      </c>
      <c r="F12" s="13" t="n">
        <f aca="false">D12*E12*0.05</f>
        <v>163.2</v>
      </c>
      <c r="G12" s="12" t="n">
        <f aca="false">D12*E12+F12</f>
        <v>3427.2</v>
      </c>
    </row>
    <row r="13" customFormat="false" ht="15" hidden="false" customHeight="false" outlineLevel="0" collapsed="false">
      <c r="A13" s="9"/>
      <c r="B13" s="10" t="s">
        <v>19</v>
      </c>
      <c r="C13" s="11" t="s">
        <v>15</v>
      </c>
      <c r="D13" s="12" t="n">
        <v>12</v>
      </c>
      <c r="E13" s="13" t="n">
        <v>8</v>
      </c>
      <c r="F13" s="13" t="n">
        <f aca="false">D13*E13*0.05</f>
        <v>4.8</v>
      </c>
      <c r="G13" s="12" t="n">
        <f aca="false">D13*E13+F13</f>
        <v>100.8</v>
      </c>
    </row>
    <row r="14" customFormat="false" ht="17.25" hidden="false" customHeight="true" outlineLevel="0" collapsed="false">
      <c r="A14" s="9"/>
      <c r="B14" s="10" t="s">
        <v>20</v>
      </c>
      <c r="C14" s="11" t="s">
        <v>13</v>
      </c>
      <c r="D14" s="12" t="n">
        <v>60</v>
      </c>
      <c r="E14" s="13" t="n">
        <v>64</v>
      </c>
      <c r="F14" s="13" t="n">
        <f aca="false">D14*E14*0.05</f>
        <v>192</v>
      </c>
      <c r="G14" s="12" t="n">
        <f aca="false">D14*E14+F14</f>
        <v>4032</v>
      </c>
    </row>
    <row r="15" customFormat="false" ht="31.5" hidden="false" customHeight="true" outlineLevel="0" collapsed="false">
      <c r="A15" s="9"/>
      <c r="B15" s="10" t="s">
        <v>21</v>
      </c>
      <c r="C15" s="11" t="s">
        <v>15</v>
      </c>
      <c r="D15" s="12" t="n">
        <v>8</v>
      </c>
      <c r="E15" s="13" t="n">
        <v>2878</v>
      </c>
      <c r="F15" s="13" t="n">
        <f aca="false">D15*E15*0.05</f>
        <v>1151.2</v>
      </c>
      <c r="G15" s="12" t="n">
        <f aca="false">D15*E15+F15</f>
        <v>24175.2</v>
      </c>
    </row>
    <row r="16" customFormat="false" ht="15" hidden="false" customHeight="false" outlineLevel="0" collapsed="false">
      <c r="A16" s="9"/>
      <c r="B16" s="10" t="s">
        <v>22</v>
      </c>
      <c r="C16" s="11" t="s">
        <v>13</v>
      </c>
      <c r="D16" s="12" t="n">
        <v>30</v>
      </c>
      <c r="E16" s="13" t="n">
        <v>64</v>
      </c>
      <c r="F16" s="13" t="n">
        <f aca="false">D16*E16*0.05</f>
        <v>96</v>
      </c>
      <c r="G16" s="12" t="n">
        <f aca="false">D16*E16+F16</f>
        <v>2016</v>
      </c>
    </row>
    <row r="17" customFormat="false" ht="33" hidden="false" customHeight="true" outlineLevel="0" collapsed="false">
      <c r="A17" s="9"/>
      <c r="B17" s="10" t="s">
        <v>23</v>
      </c>
      <c r="C17" s="11" t="s">
        <v>24</v>
      </c>
      <c r="D17" s="12" t="n">
        <v>80</v>
      </c>
      <c r="E17" s="13" t="n">
        <v>1500</v>
      </c>
      <c r="F17" s="13" t="n">
        <f aca="false">D17*E17*0.05</f>
        <v>6000</v>
      </c>
      <c r="G17" s="12" t="n">
        <f aca="false">D17*E17+F17</f>
        <v>126000</v>
      </c>
    </row>
    <row r="18" customFormat="false" ht="46.5" hidden="false" customHeight="true" outlineLevel="0" collapsed="false">
      <c r="A18" s="9"/>
      <c r="B18" s="10" t="s">
        <v>25</v>
      </c>
      <c r="C18" s="11" t="s">
        <v>15</v>
      </c>
      <c r="D18" s="12" t="n">
        <v>2</v>
      </c>
      <c r="E18" s="13" t="n">
        <v>3312</v>
      </c>
      <c r="F18" s="13" t="n">
        <f aca="false">D18*E18*0.05</f>
        <v>331.2</v>
      </c>
      <c r="G18" s="12" t="n">
        <f aca="false">D18*E18+F18</f>
        <v>6955.2</v>
      </c>
    </row>
    <row r="19" customFormat="false" ht="15" hidden="false" customHeight="false" outlineLevel="0" collapsed="false">
      <c r="A19" s="9"/>
      <c r="B19" s="10" t="s">
        <v>26</v>
      </c>
      <c r="C19" s="11" t="s">
        <v>13</v>
      </c>
      <c r="D19" s="12" t="n">
        <v>6</v>
      </c>
      <c r="E19" s="13" t="n">
        <v>84</v>
      </c>
      <c r="F19" s="13" t="n">
        <f aca="false">D19*E19*0.05</f>
        <v>25.2</v>
      </c>
      <c r="G19" s="12" t="n">
        <f aca="false">D19*E19+F19</f>
        <v>529.2</v>
      </c>
    </row>
    <row r="20" customFormat="false" ht="15" hidden="false" customHeight="false" outlineLevel="0" collapsed="false">
      <c r="A20" s="9"/>
      <c r="B20" s="10" t="s">
        <v>27</v>
      </c>
      <c r="C20" s="11" t="s">
        <v>15</v>
      </c>
      <c r="D20" s="12" t="n">
        <v>1</v>
      </c>
      <c r="E20" s="13" t="n">
        <v>175</v>
      </c>
      <c r="F20" s="13" t="n">
        <f aca="false">D20*E20*0.05</f>
        <v>8.75</v>
      </c>
      <c r="G20" s="12" t="n">
        <f aca="false">D20*E20+F20</f>
        <v>183.75</v>
      </c>
    </row>
    <row r="21" customFormat="false" ht="15" hidden="false" customHeight="false" outlineLevel="0" collapsed="false">
      <c r="A21" s="9"/>
      <c r="B21" s="10" t="s">
        <v>28</v>
      </c>
      <c r="C21" s="11" t="s">
        <v>13</v>
      </c>
      <c r="D21" s="12"/>
      <c r="E21" s="13" t="n">
        <v>84</v>
      </c>
      <c r="F21" s="13" t="n">
        <f aca="false">D21*E21*0.05</f>
        <v>0</v>
      </c>
      <c r="G21" s="12" t="n">
        <f aca="false">D21*E21+F21</f>
        <v>0</v>
      </c>
    </row>
    <row r="22" customFormat="false" ht="15" hidden="false" customHeight="false" outlineLevel="0" collapsed="false">
      <c r="A22" s="9"/>
      <c r="B22" s="10" t="s">
        <v>29</v>
      </c>
      <c r="C22" s="11" t="s">
        <v>13</v>
      </c>
      <c r="D22" s="12" t="n">
        <v>15</v>
      </c>
      <c r="E22" s="13" t="n">
        <v>110</v>
      </c>
      <c r="F22" s="13" t="n">
        <f aca="false">D22*E22*0.05</f>
        <v>82.5</v>
      </c>
      <c r="G22" s="12" t="n">
        <f aca="false">D22*E22+F22</f>
        <v>1732.5</v>
      </c>
    </row>
    <row r="23" customFormat="false" ht="45" hidden="false" customHeight="false" outlineLevel="0" collapsed="false">
      <c r="A23" s="9"/>
      <c r="B23" s="10" t="s">
        <v>30</v>
      </c>
      <c r="C23" s="11" t="s">
        <v>31</v>
      </c>
      <c r="D23" s="12" t="n">
        <v>1</v>
      </c>
      <c r="E23" s="13" t="n">
        <v>6800</v>
      </c>
      <c r="F23" s="13" t="n">
        <f aca="false">D23*E23*0.05</f>
        <v>340</v>
      </c>
      <c r="G23" s="12" t="n">
        <f aca="false">D23*E23+F23</f>
        <v>7140</v>
      </c>
    </row>
    <row r="24" customFormat="false" ht="30" hidden="false" customHeight="false" outlineLevel="0" collapsed="false">
      <c r="A24" s="9"/>
      <c r="B24" s="10" t="s">
        <v>32</v>
      </c>
      <c r="C24" s="11" t="s">
        <v>15</v>
      </c>
      <c r="D24" s="12" t="n">
        <v>1</v>
      </c>
      <c r="E24" s="13" t="n">
        <v>950</v>
      </c>
      <c r="F24" s="13"/>
      <c r="G24" s="12"/>
    </row>
    <row r="25" customFormat="false" ht="30" hidden="false" customHeight="false" outlineLevel="0" collapsed="false">
      <c r="A25" s="9"/>
      <c r="B25" s="10" t="s">
        <v>33</v>
      </c>
      <c r="C25" s="11" t="s">
        <v>31</v>
      </c>
      <c r="D25" s="12" t="n">
        <v>1</v>
      </c>
      <c r="E25" s="13" t="n">
        <v>1300</v>
      </c>
      <c r="F25" s="13" t="n">
        <f aca="false">D25*E25*0.05</f>
        <v>65</v>
      </c>
      <c r="G25" s="12" t="n">
        <f aca="false">D25*E25+F25</f>
        <v>1365</v>
      </c>
    </row>
    <row r="26" customFormat="false" ht="21.75" hidden="false" customHeight="true" outlineLevel="0" collapsed="false">
      <c r="A26" s="9"/>
      <c r="B26" s="10" t="s">
        <v>34</v>
      </c>
      <c r="C26" s="11" t="s">
        <v>13</v>
      </c>
      <c r="D26" s="12" t="n">
        <v>30</v>
      </c>
      <c r="E26" s="13" t="n">
        <v>40</v>
      </c>
      <c r="F26" s="13" t="n">
        <f aca="false">D26*E26*0.05</f>
        <v>60</v>
      </c>
      <c r="G26" s="12" t="n">
        <f aca="false">D26*E26+F26</f>
        <v>1260</v>
      </c>
    </row>
    <row r="27" customFormat="false" ht="30" hidden="false" customHeight="false" outlineLevel="0" collapsed="false">
      <c r="A27" s="9"/>
      <c r="B27" s="10" t="s">
        <v>35</v>
      </c>
      <c r="C27" s="11" t="s">
        <v>15</v>
      </c>
      <c r="D27" s="12" t="n">
        <v>1</v>
      </c>
      <c r="E27" s="13" t="n">
        <v>1300</v>
      </c>
      <c r="F27" s="13" t="n">
        <f aca="false">D27*E27*0.05</f>
        <v>65</v>
      </c>
      <c r="G27" s="12" t="n">
        <f aca="false">D27*E27+F27</f>
        <v>1365</v>
      </c>
    </row>
    <row r="28" customFormat="false" ht="30" hidden="false" customHeight="false" outlineLevel="0" collapsed="false">
      <c r="A28" s="9"/>
      <c r="B28" s="10" t="s">
        <v>36</v>
      </c>
      <c r="C28" s="11" t="s">
        <v>15</v>
      </c>
      <c r="D28" s="12" t="n">
        <v>1</v>
      </c>
      <c r="E28" s="13" t="n">
        <v>2120</v>
      </c>
      <c r="F28" s="13" t="n">
        <f aca="false">D28*E28*0.05</f>
        <v>106</v>
      </c>
      <c r="G28" s="12" t="n">
        <f aca="false">D28*E28+F28</f>
        <v>2226</v>
      </c>
    </row>
    <row r="29" customFormat="false" ht="15" hidden="false" customHeight="false" outlineLevel="0" collapsed="false">
      <c r="A29" s="9"/>
      <c r="B29" s="10" t="s">
        <v>37</v>
      </c>
      <c r="C29" s="11" t="s">
        <v>15</v>
      </c>
      <c r="D29" s="12" t="n">
        <v>4</v>
      </c>
      <c r="E29" s="13" t="n">
        <v>120</v>
      </c>
      <c r="F29" s="13" t="n">
        <f aca="false">D29*E29*0.05</f>
        <v>24</v>
      </c>
      <c r="G29" s="12" t="n">
        <f aca="false">D29*E29+F29</f>
        <v>504</v>
      </c>
    </row>
    <row r="30" customFormat="false" ht="15" hidden="false" customHeight="false" outlineLevel="0" collapsed="false">
      <c r="A30" s="9"/>
      <c r="B30" s="10" t="s">
        <v>38</v>
      </c>
      <c r="C30" s="11" t="s">
        <v>15</v>
      </c>
      <c r="D30" s="12" t="n">
        <v>8</v>
      </c>
      <c r="E30" s="13" t="n">
        <v>122</v>
      </c>
      <c r="F30" s="13" t="n">
        <f aca="false">D30*E30*0.05</f>
        <v>48.8</v>
      </c>
      <c r="G30" s="12" t="n">
        <f aca="false">D30*E30+F30</f>
        <v>1024.8</v>
      </c>
    </row>
    <row r="31" customFormat="false" ht="15" hidden="false" customHeight="false" outlineLevel="0" collapsed="false">
      <c r="A31" s="9"/>
      <c r="B31" s="10" t="s">
        <v>39</v>
      </c>
      <c r="C31" s="11" t="s">
        <v>15</v>
      </c>
      <c r="D31" s="12" t="n">
        <v>2</v>
      </c>
      <c r="E31" s="13" t="n">
        <v>132</v>
      </c>
      <c r="F31" s="13" t="n">
        <f aca="false">D31*E31*0.05</f>
        <v>13.2</v>
      </c>
      <c r="G31" s="12" t="n">
        <f aca="false">D31*E31+F31</f>
        <v>277.2</v>
      </c>
    </row>
    <row r="32" customFormat="false" ht="15.75" hidden="false" customHeight="true" outlineLevel="0" collapsed="false">
      <c r="A32" s="9"/>
      <c r="B32" s="10" t="s">
        <v>40</v>
      </c>
      <c r="C32" s="11" t="s">
        <v>13</v>
      </c>
      <c r="D32" s="12" t="n">
        <v>80</v>
      </c>
      <c r="E32" s="13" t="n">
        <v>82</v>
      </c>
      <c r="F32" s="13" t="n">
        <f aca="false">D32*E32*0.05</f>
        <v>328</v>
      </c>
      <c r="G32" s="12" t="n">
        <f aca="false">D32*E32+F32</f>
        <v>6888</v>
      </c>
    </row>
    <row r="33" customFormat="false" ht="30" hidden="false" customHeight="false" outlineLevel="0" collapsed="false">
      <c r="A33" s="9"/>
      <c r="B33" s="10" t="s">
        <v>41</v>
      </c>
      <c r="C33" s="11" t="s">
        <v>15</v>
      </c>
      <c r="D33" s="12" t="n">
        <v>12</v>
      </c>
      <c r="E33" s="13" t="n">
        <v>32</v>
      </c>
      <c r="F33" s="13" t="n">
        <f aca="false">D33*E33*0.05</f>
        <v>19.2</v>
      </c>
      <c r="G33" s="12" t="n">
        <f aca="false">D33*E33+F33</f>
        <v>403.2</v>
      </c>
    </row>
    <row r="34" customFormat="false" ht="15" hidden="false" customHeight="false" outlineLevel="0" collapsed="false">
      <c r="A34" s="9"/>
      <c r="B34" s="10" t="s">
        <v>42</v>
      </c>
      <c r="C34" s="11" t="s">
        <v>31</v>
      </c>
      <c r="D34" s="12" t="n">
        <v>1</v>
      </c>
      <c r="E34" s="13" t="n">
        <v>6000</v>
      </c>
      <c r="F34" s="13" t="n">
        <f aca="false">D34*E34*0.05</f>
        <v>300</v>
      </c>
      <c r="G34" s="12" t="n">
        <f aca="false">D34*E34+F34</f>
        <v>6300</v>
      </c>
    </row>
    <row r="35" customFormat="false" ht="15" hidden="false" customHeight="false" outlineLevel="0" collapsed="false">
      <c r="A35" s="9"/>
      <c r="B35" s="14" t="s">
        <v>43</v>
      </c>
      <c r="C35" s="11"/>
      <c r="D35" s="12"/>
      <c r="E35" s="12"/>
      <c r="F35" s="12"/>
      <c r="G35" s="15" t="n">
        <f aca="false">SUM(G8:G34)</f>
        <v>208098.45</v>
      </c>
    </row>
    <row r="36" customFormat="false" ht="15" hidden="false" customHeight="true" outlineLevel="0" collapsed="false">
      <c r="A36" s="7" t="s">
        <v>44</v>
      </c>
      <c r="B36" s="16" t="s">
        <v>45</v>
      </c>
      <c r="C36" s="16"/>
      <c r="D36" s="16"/>
      <c r="E36" s="16"/>
      <c r="F36" s="16"/>
      <c r="G36" s="16"/>
    </row>
    <row r="37" customFormat="false" ht="15" hidden="false" customHeight="false" outlineLevel="0" collapsed="false">
      <c r="A37" s="17"/>
      <c r="B37" s="18" t="s">
        <v>46</v>
      </c>
      <c r="C37" s="11" t="s">
        <v>47</v>
      </c>
      <c r="D37" s="12" t="n">
        <v>10</v>
      </c>
      <c r="E37" s="12" t="n">
        <v>400</v>
      </c>
      <c r="F37" s="13" t="n">
        <f aca="false">D37*E37*0.05</f>
        <v>200</v>
      </c>
      <c r="G37" s="12" t="n">
        <f aca="false">D37*E37+F37</f>
        <v>4200</v>
      </c>
    </row>
    <row r="38" customFormat="false" ht="30" hidden="false" customHeight="false" outlineLevel="0" collapsed="false">
      <c r="A38" s="17"/>
      <c r="B38" s="18" t="s">
        <v>48</v>
      </c>
      <c r="C38" s="11" t="s">
        <v>15</v>
      </c>
      <c r="D38" s="12" t="n">
        <v>24</v>
      </c>
      <c r="E38" s="12" t="n">
        <v>400</v>
      </c>
      <c r="F38" s="13" t="n">
        <f aca="false">D38*E38*0.05</f>
        <v>480</v>
      </c>
      <c r="G38" s="12" t="n">
        <f aca="false">D38*E38+F38</f>
        <v>10080</v>
      </c>
    </row>
    <row r="39" customFormat="false" ht="15" hidden="false" customHeight="false" outlineLevel="0" collapsed="false">
      <c r="A39" s="17"/>
      <c r="B39" s="18" t="s">
        <v>49</v>
      </c>
      <c r="C39" s="11" t="s">
        <v>47</v>
      </c>
      <c r="D39" s="12" t="n">
        <v>80</v>
      </c>
      <c r="E39" s="12" t="n">
        <v>80</v>
      </c>
      <c r="F39" s="13" t="n">
        <f aca="false">D39*E39*0.05</f>
        <v>320</v>
      </c>
      <c r="G39" s="12" t="n">
        <f aca="false">D39*E39+F39</f>
        <v>6720</v>
      </c>
    </row>
    <row r="40" customFormat="false" ht="15" hidden="false" customHeight="false" outlineLevel="0" collapsed="false">
      <c r="A40" s="17"/>
      <c r="B40" s="18" t="s">
        <v>50</v>
      </c>
      <c r="C40" s="11" t="s">
        <v>47</v>
      </c>
      <c r="D40" s="12" t="n">
        <v>20</v>
      </c>
      <c r="E40" s="12" t="n">
        <v>120</v>
      </c>
      <c r="F40" s="13" t="n">
        <f aca="false">D40*E40*0.05</f>
        <v>120</v>
      </c>
      <c r="G40" s="12" t="n">
        <f aca="false">D40*E40+F40</f>
        <v>2520</v>
      </c>
    </row>
    <row r="41" customFormat="false" ht="15" hidden="false" customHeight="false" outlineLevel="0" collapsed="false">
      <c r="A41" s="17"/>
      <c r="B41" s="18" t="s">
        <v>51</v>
      </c>
      <c r="C41" s="11" t="s">
        <v>47</v>
      </c>
      <c r="D41" s="12" t="n">
        <v>20</v>
      </c>
      <c r="E41" s="12" t="n">
        <v>100</v>
      </c>
      <c r="F41" s="13" t="n">
        <f aca="false">D41*E41*0.05</f>
        <v>100</v>
      </c>
      <c r="G41" s="12" t="n">
        <f aca="false">D41*E41+F41</f>
        <v>2100</v>
      </c>
    </row>
    <row r="42" customFormat="false" ht="30" hidden="false" customHeight="false" outlineLevel="0" collapsed="false">
      <c r="A42" s="17"/>
      <c r="B42" s="18" t="s">
        <v>52</v>
      </c>
      <c r="C42" s="11" t="s">
        <v>15</v>
      </c>
      <c r="D42" s="12" t="n">
        <v>10</v>
      </c>
      <c r="E42" s="12" t="n">
        <v>500</v>
      </c>
      <c r="F42" s="13" t="n">
        <f aca="false">D42*E42*0.05</f>
        <v>250</v>
      </c>
      <c r="G42" s="12" t="n">
        <f aca="false">D42*E42+F42</f>
        <v>5250</v>
      </c>
    </row>
    <row r="43" customFormat="false" ht="15" hidden="false" customHeight="false" outlineLevel="0" collapsed="false">
      <c r="A43" s="17"/>
      <c r="B43" s="18" t="s">
        <v>53</v>
      </c>
      <c r="C43" s="11" t="s">
        <v>15</v>
      </c>
      <c r="D43" s="12" t="n">
        <v>10</v>
      </c>
      <c r="E43" s="12" t="n">
        <v>350</v>
      </c>
      <c r="F43" s="13" t="n">
        <f aca="false">D43*E43*0.05</f>
        <v>175</v>
      </c>
      <c r="G43" s="12" t="n">
        <f aca="false">D43*E43+F43</f>
        <v>3675</v>
      </c>
    </row>
    <row r="44" customFormat="false" ht="30" hidden="false" customHeight="false" outlineLevel="0" collapsed="false">
      <c r="A44" s="17"/>
      <c r="B44" s="18" t="s">
        <v>54</v>
      </c>
      <c r="C44" s="11" t="s">
        <v>15</v>
      </c>
      <c r="D44" s="12" t="n">
        <v>24</v>
      </c>
      <c r="E44" s="12" t="n">
        <v>300</v>
      </c>
      <c r="F44" s="13" t="n">
        <f aca="false">D44*E44*0.05</f>
        <v>360</v>
      </c>
      <c r="G44" s="12" t="n">
        <f aca="false">D44*E44+F44</f>
        <v>7560</v>
      </c>
    </row>
    <row r="45" customFormat="false" ht="15" hidden="false" customHeight="false" outlineLevel="0" collapsed="false">
      <c r="A45" s="17"/>
      <c r="B45" s="18" t="s">
        <v>55</v>
      </c>
      <c r="C45" s="11" t="s">
        <v>56</v>
      </c>
      <c r="D45" s="12" t="n">
        <v>4</v>
      </c>
      <c r="E45" s="12" t="n">
        <v>900</v>
      </c>
      <c r="F45" s="13" t="n">
        <f aca="false">D45*E45*0.05</f>
        <v>180</v>
      </c>
      <c r="G45" s="12" t="n">
        <f aca="false">D45*E45+F45</f>
        <v>3780</v>
      </c>
    </row>
    <row r="46" customFormat="false" ht="15" hidden="false" customHeight="false" outlineLevel="0" collapsed="false">
      <c r="A46" s="17"/>
      <c r="B46" s="18" t="s">
        <v>57</v>
      </c>
      <c r="C46" s="11" t="s">
        <v>15</v>
      </c>
      <c r="D46" s="12" t="n">
        <v>2</v>
      </c>
      <c r="E46" s="12" t="n">
        <v>900</v>
      </c>
      <c r="F46" s="13" t="n">
        <f aca="false">D46*E46*0.05</f>
        <v>90</v>
      </c>
      <c r="G46" s="12" t="n">
        <f aca="false">D46*E46+F46</f>
        <v>1890</v>
      </c>
    </row>
    <row r="47" customFormat="false" ht="15" hidden="false" customHeight="false" outlineLevel="0" collapsed="false">
      <c r="A47" s="17"/>
      <c r="B47" s="18" t="s">
        <v>58</v>
      </c>
      <c r="C47" s="11" t="s">
        <v>56</v>
      </c>
      <c r="D47" s="12" t="n">
        <v>6</v>
      </c>
      <c r="E47" s="12" t="n">
        <v>900</v>
      </c>
      <c r="F47" s="13" t="n">
        <f aca="false">D47*E47*0.05</f>
        <v>270</v>
      </c>
      <c r="G47" s="12" t="n">
        <f aca="false">D47*E47+F47</f>
        <v>5670</v>
      </c>
    </row>
    <row r="48" customFormat="false" ht="30" hidden="false" customHeight="false" outlineLevel="0" collapsed="false">
      <c r="A48" s="19"/>
      <c r="B48" s="20" t="s">
        <v>59</v>
      </c>
      <c r="C48" s="11" t="s">
        <v>56</v>
      </c>
      <c r="D48" s="19" t="n">
        <v>2</v>
      </c>
      <c r="E48" s="12" t="n">
        <v>900</v>
      </c>
      <c r="F48" s="13" t="n">
        <f aca="false">D48*E48*0.05</f>
        <v>90</v>
      </c>
      <c r="G48" s="12" t="n">
        <f aca="false">D48*E48+F48</f>
        <v>1890</v>
      </c>
    </row>
    <row r="49" customFormat="false" ht="15" hidden="false" customHeight="false" outlineLevel="0" collapsed="false">
      <c r="A49" s="17"/>
      <c r="B49" s="18" t="s">
        <v>60</v>
      </c>
      <c r="C49" s="11" t="s">
        <v>15</v>
      </c>
      <c r="D49" s="12" t="n">
        <v>3</v>
      </c>
      <c r="E49" s="12" t="n">
        <v>500</v>
      </c>
      <c r="F49" s="13" t="n">
        <f aca="false">D49*E49*0.05</f>
        <v>75</v>
      </c>
      <c r="G49" s="12" t="n">
        <f aca="false">D49*E49+F49</f>
        <v>1575</v>
      </c>
    </row>
    <row r="50" customFormat="false" ht="15" hidden="false" customHeight="false" outlineLevel="0" collapsed="false">
      <c r="A50" s="9"/>
      <c r="B50" s="14" t="s">
        <v>61</v>
      </c>
      <c r="C50" s="11"/>
      <c r="D50" s="12"/>
      <c r="E50" s="12"/>
      <c r="F50" s="12"/>
      <c r="G50" s="15" t="n">
        <f aca="false">SUM(G37:G49)</f>
        <v>56910</v>
      </c>
    </row>
    <row r="51" customFormat="false" ht="15" hidden="false" customHeight="false" outlineLevel="0" collapsed="false">
      <c r="A51" s="7" t="s">
        <v>62</v>
      </c>
      <c r="B51" s="21" t="s">
        <v>63</v>
      </c>
      <c r="C51" s="21"/>
      <c r="D51" s="21"/>
      <c r="E51" s="21"/>
      <c r="F51" s="21"/>
      <c r="G51" s="21"/>
    </row>
    <row r="52" customFormat="false" ht="30" hidden="false" customHeight="false" outlineLevel="0" collapsed="false">
      <c r="A52" s="17"/>
      <c r="B52" s="18" t="s">
        <v>64</v>
      </c>
      <c r="C52" s="11" t="s">
        <v>56</v>
      </c>
      <c r="D52" s="12" t="n">
        <v>3</v>
      </c>
      <c r="E52" s="12" t="n">
        <v>900</v>
      </c>
      <c r="F52" s="13" t="n">
        <f aca="false">D52*E52*0.05</f>
        <v>135</v>
      </c>
      <c r="G52" s="12" t="n">
        <f aca="false">D52*E52+F52</f>
        <v>2835</v>
      </c>
    </row>
    <row r="53" customFormat="false" ht="36" hidden="false" customHeight="true" outlineLevel="0" collapsed="false">
      <c r="A53" s="9"/>
      <c r="B53" s="18" t="s">
        <v>65</v>
      </c>
      <c r="C53" s="11" t="s">
        <v>56</v>
      </c>
      <c r="D53" s="12" t="n">
        <v>3</v>
      </c>
      <c r="E53" s="12" t="n">
        <v>900</v>
      </c>
      <c r="F53" s="13" t="n">
        <f aca="false">D53*E53*0.05</f>
        <v>135</v>
      </c>
      <c r="G53" s="12" t="n">
        <f aca="false">D53*E53+F53</f>
        <v>2835</v>
      </c>
    </row>
    <row r="54" customFormat="false" ht="15" hidden="false" customHeight="false" outlineLevel="0" collapsed="false">
      <c r="A54" s="9"/>
      <c r="B54" s="14" t="s">
        <v>61</v>
      </c>
      <c r="C54" s="22"/>
      <c r="D54" s="12"/>
      <c r="E54" s="12"/>
      <c r="F54" s="13"/>
      <c r="G54" s="15" t="n">
        <f aca="false">SUM(G52:G53)</f>
        <v>5670</v>
      </c>
    </row>
    <row r="55" customFormat="false" ht="15" hidden="false" customHeight="true" outlineLevel="0" collapsed="false">
      <c r="A55" s="17" t="s">
        <v>66</v>
      </c>
      <c r="B55" s="23" t="s">
        <v>67</v>
      </c>
      <c r="C55" s="23"/>
      <c r="D55" s="23"/>
      <c r="E55" s="23"/>
      <c r="F55" s="23"/>
      <c r="G55" s="23"/>
    </row>
    <row r="56" customFormat="false" ht="15" hidden="false" customHeight="false" outlineLevel="0" collapsed="false">
      <c r="A56" s="9"/>
      <c r="B56" s="18" t="s">
        <v>68</v>
      </c>
      <c r="C56" s="11" t="s">
        <v>31</v>
      </c>
      <c r="D56" s="12" t="n">
        <v>0</v>
      </c>
      <c r="E56" s="12" t="n">
        <v>6000</v>
      </c>
      <c r="F56" s="13"/>
      <c r="G56" s="12" t="n">
        <f aca="false">D56*E56+F56</f>
        <v>0</v>
      </c>
    </row>
    <row r="57" customFormat="false" ht="15" hidden="false" customHeight="false" outlineLevel="0" collapsed="false">
      <c r="A57" s="9"/>
      <c r="B57" s="16" t="s">
        <v>61</v>
      </c>
      <c r="C57" s="24"/>
      <c r="D57" s="25"/>
      <c r="E57" s="26"/>
      <c r="F57" s="26"/>
      <c r="G57" s="15" t="n">
        <f aca="false">SUM(G56)</f>
        <v>0</v>
      </c>
    </row>
    <row r="58" customFormat="false" ht="15" hidden="false" customHeight="false" outlineLevel="0" collapsed="false">
      <c r="A58" s="9"/>
      <c r="B58" s="27" t="s">
        <v>69</v>
      </c>
      <c r="C58" s="27"/>
      <c r="D58" s="27"/>
      <c r="E58" s="27"/>
      <c r="F58" s="28"/>
      <c r="G58" s="15" t="n">
        <f aca="false">G35+G50+G54+G57</f>
        <v>270678.45</v>
      </c>
    </row>
  </sheetData>
  <mergeCells count="8">
    <mergeCell ref="A2:B2"/>
    <mergeCell ref="A3:G3"/>
    <mergeCell ref="A4:G4"/>
    <mergeCell ref="B7:G7"/>
    <mergeCell ref="B36:G36"/>
    <mergeCell ref="B51:G51"/>
    <mergeCell ref="B55:G55"/>
    <mergeCell ref="B58:E5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3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LibreOffice/5.2.7.2$Linux_X86_64 LibreOffice_project/20m0$Build-2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2020-10-31T23:55:05Z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